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50" yWindow="135" windowWidth="17820" windowHeight="6675"/>
  </bookViews>
  <sheets>
    <sheet name="Отчет" sheetId="1" r:id="rId1"/>
  </sheets>
  <definedNames>
    <definedName name="_xlnm.Print_Titles" localSheetId="0">Отчет!$3:$5</definedName>
    <definedName name="_xlnm.Print_Area" localSheetId="0">Отчет!$A$1:$Q$29</definedName>
  </definedNames>
  <calcPr calcId="152511"/>
</workbook>
</file>

<file path=xl/calcChain.xml><?xml version="1.0" encoding="utf-8"?>
<calcChain xmlns="http://schemas.openxmlformats.org/spreadsheetml/2006/main">
  <c r="I22" i="1" l="1"/>
  <c r="I24" i="1"/>
  <c r="I16" i="1"/>
  <c r="I18" i="1"/>
  <c r="I21" i="1"/>
  <c r="I15" i="1"/>
  <c r="I8" i="1"/>
  <c r="I9" i="1"/>
  <c r="I7" i="1"/>
  <c r="H22" i="1" l="1"/>
  <c r="H19" i="1"/>
  <c r="I19" i="1" s="1"/>
  <c r="H18" i="1"/>
  <c r="G18" i="1"/>
  <c r="G23" i="1"/>
  <c r="G24" i="1"/>
  <c r="H23" i="1" l="1"/>
  <c r="I23" i="1" s="1"/>
  <c r="H20" i="1"/>
  <c r="I20" i="1" s="1"/>
  <c r="H24" i="1"/>
  <c r="H9" i="1"/>
  <c r="H25" i="1" l="1"/>
  <c r="I25" i="1" s="1"/>
  <c r="O17" i="1"/>
  <c r="O14" i="1"/>
  <c r="F23" i="1"/>
  <c r="F19" i="1"/>
  <c r="F18" i="1"/>
  <c r="G25" i="1"/>
  <c r="F24" i="1"/>
  <c r="F25" i="1" s="1"/>
  <c r="F17" i="1"/>
  <c r="G17" i="1"/>
  <c r="H17" i="1"/>
  <c r="I17" i="1" s="1"/>
  <c r="E17" i="1"/>
  <c r="F9" i="1"/>
  <c r="G9" i="1"/>
  <c r="E9" i="1"/>
  <c r="F20" i="1" l="1"/>
  <c r="G19" i="1"/>
  <c r="E19" i="1"/>
  <c r="E23" i="1" s="1"/>
  <c r="E18" i="1"/>
  <c r="O22" i="1" l="1"/>
  <c r="O21" i="1"/>
  <c r="O15" i="1"/>
  <c r="O13" i="1"/>
  <c r="O12" i="1"/>
  <c r="O11" i="1"/>
  <c r="O10" i="1"/>
  <c r="O7" i="1"/>
  <c r="F22" i="1" l="1"/>
  <c r="G22" i="1"/>
  <c r="E22" i="1"/>
  <c r="E24" i="1" s="1"/>
  <c r="G20" i="1" l="1"/>
  <c r="E20" i="1"/>
  <c r="E25" i="1" l="1"/>
</calcChain>
</file>

<file path=xl/sharedStrings.xml><?xml version="1.0" encoding="utf-8"?>
<sst xmlns="http://schemas.openxmlformats.org/spreadsheetml/2006/main" count="92" uniqueCount="70">
  <si>
    <t>план</t>
  </si>
  <si>
    <t xml:space="preserve">факт </t>
  </si>
  <si>
    <t>Значение индикатора</t>
  </si>
  <si>
    <t xml:space="preserve"> N п/п</t>
  </si>
  <si>
    <t>предыдущий год</t>
  </si>
  <si>
    <t xml:space="preserve"> текущий год</t>
  </si>
  <si>
    <t>Наименование индикатора, единица измерения</t>
  </si>
  <si>
    <t xml:space="preserve">план на следующий год  </t>
  </si>
  <si>
    <t xml:space="preserve">процент выполнения </t>
  </si>
  <si>
    <t>Наименование подпрограммы (раздела, мероприятия)</t>
  </si>
  <si>
    <t>Источник финансирования (в том числе бюджет Российской Федерации, бюджет Республики Татарстан, местный бюджет, внебюджетные источники)</t>
  </si>
  <si>
    <t>Плановые объемы финансирования на отчетный год &lt;*&gt;, тыс. рублей</t>
  </si>
  <si>
    <t>Объемы финансирования на отчетный год, в соответствии с лимитами бюджетных обязательств и средствами из внебюджетных источников &lt;**&gt;, тыс. рублей</t>
  </si>
  <si>
    <t>Процент исполнения</t>
  </si>
  <si>
    <t>Исполнено с начала года &lt;***&gt;, тыс. рублей</t>
  </si>
  <si>
    <t>бюджет Российской Федерации</t>
  </si>
  <si>
    <t>бюджет Республики Татарстан</t>
  </si>
  <si>
    <t>Итого по программе Обеспечение качественным жильем и услугами жилищно-коммунального хозяйства населения Республики Татарстан на 2014-2020 годы</t>
  </si>
  <si>
    <t xml:space="preserve">бюджет Российской Федерации </t>
  </si>
  <si>
    <t>примечание</t>
  </si>
  <si>
    <t xml:space="preserve"> &lt;*&gt;  в части бюджетных средств - в соответствии с законом (решением) о бюджете на соответствующий финансовый год, в части внебюджетных средств - в соответствии с нормативным правовым  актом об утверждении программы;</t>
  </si>
  <si>
    <t xml:space="preserve"> &lt;**&gt;  в части бюджетных средств - в соответствии с лимитами, доведенными уведомлениями о лимитах (справками об изменении лимитов) бюджетных обязательств, в части внебюджетных средств   - в соответствии с нормативным правовым актом об утверждении программы;</t>
  </si>
  <si>
    <t>Реализация комплексных проектов благоустройства муниципальных образований</t>
  </si>
  <si>
    <t>КБК</t>
  </si>
  <si>
    <t>0503 350F255550</t>
  </si>
  <si>
    <t>Количество городов с благоприятной городской средой, единиц</t>
  </si>
  <si>
    <t>0503 350F254240</t>
  </si>
  <si>
    <t>Реализация мероприятий федерального проекта «Формирование комфортной городской среды» (формирование современной городской среды), в том числе:</t>
  </si>
  <si>
    <t>1.1.</t>
  </si>
  <si>
    <t>Синхронизация выполняемых мероприятий по благоустройству с мероприятиями иных национальных и федеральных проектов</t>
  </si>
  <si>
    <t>Формирование перечня городов, в которых приоритетное финансирование   мероприятий, направленных на повышение качества городской среды, будет осуществляться в комплексе с мероприятиями иных национальных и федеральных проектов</t>
  </si>
  <si>
    <t>Обсуждение конкретных проектов создания комфортной городской среды</t>
  </si>
  <si>
    <t>Проведение рейтингового голосования граждан, на территории проживания которых реализуются проекты по созданию комфортной городской среды, в ходе которого жители определяют приоритетные объекты для благоустройства</t>
  </si>
  <si>
    <t>Реализация проектов победителей Всероссийского конкурса лучших проектов создания комфортной городской среды  в малых городах и исторических поселениях</t>
  </si>
  <si>
    <t>Выполнение работ по благоустройству  общественных территорий муниципальных образований Республики Татарстан (формирование современной городской среды)</t>
  </si>
  <si>
    <t>115</t>
  </si>
  <si>
    <t>1.2.</t>
  </si>
  <si>
    <t>1.3.</t>
  </si>
  <si>
    <t>1.4.</t>
  </si>
  <si>
    <t>1.5.</t>
  </si>
  <si>
    <t>1.6.</t>
  </si>
  <si>
    <t>2.</t>
  </si>
  <si>
    <t>3,13</t>
  </si>
  <si>
    <t xml:space="preserve">Итого по Государственной программе "Формирование современной городской среды на территории Республики Татарстан" </t>
  </si>
  <si>
    <t>Перечислено на счет заказчика, тыс.рублей</t>
  </si>
  <si>
    <t>годовой</t>
  </si>
  <si>
    <t>&lt;***&gt;  кассовые расходы на реализацию мероприятий государственной программы</t>
  </si>
  <si>
    <t>Всего</t>
  </si>
  <si>
    <t>Итого по разделу 1</t>
  </si>
  <si>
    <t>Итого по разделу 2</t>
  </si>
  <si>
    <t>Итого по Программе</t>
  </si>
  <si>
    <t>54</t>
  </si>
  <si>
    <t>3,3</t>
  </si>
  <si>
    <t xml:space="preserve"> </t>
  </si>
  <si>
    <t>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поселениях, не менее единиц нарастающим итогом</t>
  </si>
  <si>
    <t>Площадь благоустроенных общественных территорий, приходящаяся на одного жителя Республики Татарстан, кв. метров</t>
  </si>
  <si>
    <t>Доля городов с благоприятной средой от общего количества городов (индекс качества городской среды - выше 50 процентов), процентов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</si>
  <si>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процентов</t>
  </si>
  <si>
    <t xml:space="preserve">0503 3500014160 </t>
  </si>
  <si>
    <t xml:space="preserve">Реализованы мероприятия по благоустройству, предусмотренные государственными (муниципальными) программами формирования современной городской среды (количество обустроенных общественных пространств), не менее единиц накопительным итогом, начиная с 2019 года
</t>
  </si>
  <si>
    <t>годовой  (оценка)</t>
  </si>
  <si>
    <t xml:space="preserve">Среднее значение индекса качества городской среды по Российской Федерации
</t>
  </si>
  <si>
    <t xml:space="preserve"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процентов
</t>
  </si>
  <si>
    <t>3,73</t>
  </si>
  <si>
    <t>Отчет о реализации государственной программы "Формирование современной городской среды на территории Республики Татарстан" 
по итогам 2020 года</t>
  </si>
  <si>
    <t>171</t>
  </si>
  <si>
    <t>Прирост среднего индекса качества городской среды по отношению к 2019 году, процентов</t>
  </si>
  <si>
    <t>3,9</t>
  </si>
  <si>
    <t xml:space="preserve">годовой </t>
  </si>
  <si>
    <t>факт (оценка) на
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</si>
</sst>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19" fillId="0" borderId="10" xfId="0" applyFont="1" applyFill="1" applyBorder="1" applyAlignment="1">
      <alignment horizontal="right" vertical="top" wrapText="1"/>
    </xf>
    <xf numFmtId="49" fontId="19" fillId="0" borderId="10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horizontal="right" vertical="top"/>
    </xf>
    <xf numFmtId="49" fontId="21" fillId="0" borderId="10" xfId="0" applyNumberFormat="1" applyFont="1" applyFill="1" applyBorder="1" applyAlignment="1">
      <alignment horizontal="lef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vertical="top"/>
    </xf>
    <xf numFmtId="0" fontId="20" fillId="0" borderId="0" xfId="0" applyFont="1" applyFill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right" vertical="top"/>
    </xf>
    <xf numFmtId="0" fontId="20" fillId="0" borderId="10" xfId="0" applyFont="1" applyFill="1" applyBorder="1" applyAlignment="1">
      <alignment horizontal="center" vertical="top"/>
    </xf>
    <xf numFmtId="164" fontId="21" fillId="0" borderId="10" xfId="42" applyNumberFormat="1" applyFont="1" applyFill="1" applyBorder="1" applyAlignment="1">
      <alignment horizontal="center" vertical="top" wrapText="1"/>
    </xf>
    <xf numFmtId="0" fontId="20" fillId="0" borderId="0" xfId="0" applyNumberFormat="1" applyFont="1" applyFill="1" applyAlignment="1">
      <alignment horizontal="left" vertical="top"/>
    </xf>
    <xf numFmtId="4" fontId="20" fillId="0" borderId="0" xfId="0" applyNumberFormat="1" applyFont="1" applyFill="1" applyAlignment="1">
      <alignment vertical="top"/>
    </xf>
    <xf numFmtId="0" fontId="22" fillId="0" borderId="0" xfId="0" applyFont="1" applyFill="1" applyAlignment="1">
      <alignment vertical="top"/>
    </xf>
    <xf numFmtId="4" fontId="19" fillId="0" borderId="10" xfId="0" applyNumberFormat="1" applyFont="1" applyFill="1" applyBorder="1" applyAlignment="1">
      <alignment horizontal="right" vertical="top" wrapText="1"/>
    </xf>
    <xf numFmtId="0" fontId="19" fillId="0" borderId="10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center"/>
    </xf>
    <xf numFmtId="9" fontId="19" fillId="0" borderId="10" xfId="42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center" wrapText="1"/>
    </xf>
    <xf numFmtId="9" fontId="19" fillId="0" borderId="13" xfId="42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49" fontId="21" fillId="0" borderId="1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left" vertical="top" wrapText="1"/>
    </xf>
    <xf numFmtId="49" fontId="19" fillId="0" borderId="13" xfId="0" applyNumberFormat="1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center" vertical="top" wrapText="1"/>
    </xf>
    <xf numFmtId="16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49" fontId="21" fillId="0" borderId="11" xfId="0" applyNumberFormat="1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 vertical="top"/>
    </xf>
    <xf numFmtId="9" fontId="19" fillId="0" borderId="11" xfId="42" applyFont="1" applyFill="1" applyBorder="1" applyAlignment="1">
      <alignment horizontal="center" vertical="top" wrapText="1"/>
    </xf>
    <xf numFmtId="9" fontId="19" fillId="0" borderId="13" xfId="42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center" vertical="top" wrapText="1"/>
    </xf>
    <xf numFmtId="9" fontId="19" fillId="0" borderId="12" xfId="42" applyFont="1" applyFill="1" applyBorder="1" applyAlignment="1">
      <alignment horizontal="center" vertical="top" wrapText="1"/>
    </xf>
    <xf numFmtId="9" fontId="19" fillId="0" borderId="10" xfId="42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21" fillId="0" borderId="12" xfId="0" applyNumberFormat="1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21" fillId="0" borderId="13" xfId="0" applyNumberFormat="1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42" builtinId="5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X30"/>
  <sheetViews>
    <sheetView tabSelected="1" zoomScale="70" zoomScaleNormal="70" zoomScaleSheetLayoutView="80" workbookViewId="0">
      <pane ySplit="5" topLeftCell="A6" activePane="bottomLeft" state="frozen"/>
      <selection pane="bottomLeft" activeCell="D9" sqref="D9"/>
    </sheetView>
  </sheetViews>
  <sheetFormatPr defaultColWidth="9.140625" defaultRowHeight="15.75" x14ac:dyDescent="0.25"/>
  <cols>
    <col min="1" max="1" width="8.42578125" style="17" customWidth="1"/>
    <col min="2" max="2" width="68.85546875" style="7" customWidth="1"/>
    <col min="3" max="3" width="22.5703125" style="7" customWidth="1"/>
    <col min="4" max="4" width="28.28515625" style="7" customWidth="1"/>
    <col min="5" max="5" width="17.5703125" style="7" customWidth="1"/>
    <col min="6" max="6" width="23.5703125" style="7" customWidth="1"/>
    <col min="7" max="8" width="17" style="7" customWidth="1"/>
    <col min="9" max="9" width="12.28515625" style="7" customWidth="1"/>
    <col min="10" max="10" width="45" style="7" customWidth="1"/>
    <col min="11" max="11" width="11.140625" style="3" customWidth="1"/>
    <col min="12" max="12" width="9.140625" style="3" customWidth="1"/>
    <col min="13" max="13" width="9.5703125" style="3" customWidth="1"/>
    <col min="14" max="14" width="12.5703125" style="3" customWidth="1"/>
    <col min="15" max="15" width="13.85546875" style="3" customWidth="1"/>
    <col min="16" max="16" width="10" style="3" customWidth="1"/>
    <col min="17" max="17" width="15.42578125" style="9" customWidth="1"/>
    <col min="18" max="18" width="9.140625" style="8"/>
    <col min="19" max="19" width="10.42578125" style="8" bestFit="1" customWidth="1"/>
    <col min="20" max="16384" width="9.140625" style="8"/>
  </cols>
  <sheetData>
    <row r="1" spans="1:24" ht="15" customHeight="1" x14ac:dyDescent="0.25">
      <c r="A1" s="35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5"/>
    </row>
    <row r="2" spans="1:24" ht="21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4" s="10" customFormat="1" ht="27" customHeight="1" x14ac:dyDescent="0.25">
      <c r="A3" s="38" t="s">
        <v>3</v>
      </c>
      <c r="B3" s="38" t="s">
        <v>9</v>
      </c>
      <c r="C3" s="38" t="s">
        <v>23</v>
      </c>
      <c r="D3" s="38" t="s">
        <v>10</v>
      </c>
      <c r="E3" s="38" t="s">
        <v>11</v>
      </c>
      <c r="F3" s="38" t="s">
        <v>12</v>
      </c>
      <c r="G3" s="38" t="s">
        <v>44</v>
      </c>
      <c r="H3" s="38" t="s">
        <v>14</v>
      </c>
      <c r="I3" s="38" t="s">
        <v>13</v>
      </c>
      <c r="J3" s="38" t="s">
        <v>6</v>
      </c>
      <c r="K3" s="38" t="s">
        <v>2</v>
      </c>
      <c r="L3" s="38"/>
      <c r="M3" s="38"/>
      <c r="N3" s="38"/>
      <c r="O3" s="38"/>
      <c r="P3" s="38"/>
      <c r="Q3" s="38" t="s">
        <v>19</v>
      </c>
    </row>
    <row r="4" spans="1:24" s="10" customFormat="1" ht="37.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 t="s">
        <v>4</v>
      </c>
      <c r="L4" s="38"/>
      <c r="M4" s="38" t="s">
        <v>5</v>
      </c>
      <c r="N4" s="38"/>
      <c r="O4" s="38" t="s">
        <v>8</v>
      </c>
      <c r="P4" s="38" t="s">
        <v>7</v>
      </c>
      <c r="Q4" s="38"/>
    </row>
    <row r="5" spans="1:24" s="10" customFormat="1" ht="103.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28" t="s">
        <v>0</v>
      </c>
      <c r="L5" s="28" t="s">
        <v>1</v>
      </c>
      <c r="M5" s="28" t="s">
        <v>0</v>
      </c>
      <c r="N5" s="28" t="s">
        <v>69</v>
      </c>
      <c r="O5" s="38"/>
      <c r="P5" s="38"/>
      <c r="Q5" s="38"/>
      <c r="X5" s="10" t="s">
        <v>53</v>
      </c>
    </row>
    <row r="6" spans="1:24" s="11" customFormat="1" ht="56.25" customHeight="1" x14ac:dyDescent="0.25">
      <c r="A6" s="33">
        <v>1</v>
      </c>
      <c r="B6" s="32" t="s">
        <v>27</v>
      </c>
      <c r="C6" s="33"/>
      <c r="D6" s="33"/>
      <c r="E6" s="33"/>
      <c r="F6" s="33"/>
      <c r="G6" s="33"/>
      <c r="H6" s="33"/>
      <c r="I6" s="33"/>
      <c r="J6" s="33"/>
      <c r="K6" s="12"/>
      <c r="L6" s="1"/>
      <c r="M6" s="1"/>
      <c r="N6" s="1"/>
      <c r="O6" s="1"/>
      <c r="P6" s="1"/>
      <c r="Q6" s="13"/>
    </row>
    <row r="7" spans="1:24" s="11" customFormat="1" ht="48" customHeight="1" x14ac:dyDescent="0.25">
      <c r="A7" s="48" t="s">
        <v>28</v>
      </c>
      <c r="B7" s="42" t="s">
        <v>22</v>
      </c>
      <c r="C7" s="55" t="s">
        <v>24</v>
      </c>
      <c r="D7" s="32" t="s">
        <v>16</v>
      </c>
      <c r="E7" s="18">
        <v>288940.3</v>
      </c>
      <c r="F7" s="18">
        <v>288940.34198000003</v>
      </c>
      <c r="G7" s="18">
        <v>288940.34198000003</v>
      </c>
      <c r="H7" s="18">
        <v>288940.34198000003</v>
      </c>
      <c r="I7" s="14">
        <f>H7/F7</f>
        <v>1</v>
      </c>
      <c r="J7" s="42" t="s">
        <v>59</v>
      </c>
      <c r="K7" s="55" t="s">
        <v>51</v>
      </c>
      <c r="L7" s="55" t="s">
        <v>51</v>
      </c>
      <c r="M7" s="55" t="s">
        <v>35</v>
      </c>
      <c r="N7" s="55" t="s">
        <v>35</v>
      </c>
      <c r="O7" s="59">
        <f>N7/M7</f>
        <v>1</v>
      </c>
      <c r="P7" s="55" t="s">
        <v>65</v>
      </c>
      <c r="Q7" s="55" t="s">
        <v>45</v>
      </c>
    </row>
    <row r="8" spans="1:24" s="11" customFormat="1" ht="61.5" customHeight="1" x14ac:dyDescent="0.25">
      <c r="A8" s="49"/>
      <c r="B8" s="46"/>
      <c r="C8" s="61"/>
      <c r="D8" s="32" t="s">
        <v>15</v>
      </c>
      <c r="E8" s="18">
        <v>1231798.3</v>
      </c>
      <c r="F8" s="18">
        <v>1231798.3</v>
      </c>
      <c r="G8" s="18">
        <v>1231798.3</v>
      </c>
      <c r="H8" s="18">
        <v>1231798.3</v>
      </c>
      <c r="I8" s="14">
        <f t="shared" ref="I8:I9" si="0">H8/F8</f>
        <v>1</v>
      </c>
      <c r="J8" s="46"/>
      <c r="K8" s="61"/>
      <c r="L8" s="61"/>
      <c r="M8" s="61"/>
      <c r="N8" s="61"/>
      <c r="O8" s="62"/>
      <c r="P8" s="61"/>
      <c r="Q8" s="61"/>
    </row>
    <row r="9" spans="1:24" s="11" customFormat="1" ht="21" customHeight="1" x14ac:dyDescent="0.25">
      <c r="A9" s="33"/>
      <c r="B9" s="43"/>
      <c r="C9" s="56"/>
      <c r="D9" s="4" t="s">
        <v>47</v>
      </c>
      <c r="E9" s="5">
        <f>SUM(E7:E8)</f>
        <v>1520738.6</v>
      </c>
      <c r="F9" s="5">
        <f>SUM(F7:F8)</f>
        <v>1520738.6419800001</v>
      </c>
      <c r="G9" s="5">
        <f>SUM(G7:G8)</f>
        <v>1520738.6419800001</v>
      </c>
      <c r="H9" s="5">
        <f>SUM(H7:H8)</f>
        <v>1520738.6419800001</v>
      </c>
      <c r="I9" s="14">
        <f t="shared" si="0"/>
        <v>1</v>
      </c>
      <c r="J9" s="43"/>
      <c r="K9" s="56"/>
      <c r="L9" s="56"/>
      <c r="M9" s="56"/>
      <c r="N9" s="56"/>
      <c r="O9" s="60"/>
      <c r="P9" s="56"/>
      <c r="Q9" s="56"/>
    </row>
    <row r="10" spans="1:24" s="11" customFormat="1" ht="53.25" customHeight="1" x14ac:dyDescent="0.25">
      <c r="A10" s="33" t="s">
        <v>36</v>
      </c>
      <c r="B10" s="32" t="s">
        <v>29</v>
      </c>
      <c r="C10" s="33"/>
      <c r="D10" s="22"/>
      <c r="E10" s="22"/>
      <c r="F10" s="22"/>
      <c r="G10" s="22"/>
      <c r="H10" s="22"/>
      <c r="I10" s="24"/>
      <c r="J10" s="19" t="s">
        <v>66</v>
      </c>
      <c r="K10" s="33">
        <v>2</v>
      </c>
      <c r="L10" s="33">
        <v>2</v>
      </c>
      <c r="M10" s="33">
        <v>5</v>
      </c>
      <c r="N10" s="33">
        <v>5</v>
      </c>
      <c r="O10" s="23">
        <f t="shared" ref="O10:O17" si="1">N10/M10</f>
        <v>1</v>
      </c>
      <c r="P10" s="33">
        <v>8</v>
      </c>
      <c r="Q10" s="20" t="s">
        <v>60</v>
      </c>
    </row>
    <row r="11" spans="1:24" s="11" customFormat="1" ht="31.5" x14ac:dyDescent="0.25">
      <c r="A11" s="40" t="s">
        <v>37</v>
      </c>
      <c r="B11" s="42" t="s">
        <v>30</v>
      </c>
      <c r="C11" s="40" t="s">
        <v>53</v>
      </c>
      <c r="D11" s="40"/>
      <c r="E11" s="40"/>
      <c r="F11" s="40"/>
      <c r="G11" s="40"/>
      <c r="H11" s="40"/>
      <c r="I11" s="44"/>
      <c r="J11" s="19" t="s">
        <v>25</v>
      </c>
      <c r="K11" s="33">
        <v>11</v>
      </c>
      <c r="L11" s="33">
        <v>11</v>
      </c>
      <c r="M11" s="33">
        <v>12</v>
      </c>
      <c r="N11" s="33">
        <v>12</v>
      </c>
      <c r="O11" s="23">
        <f t="shared" si="1"/>
        <v>1</v>
      </c>
      <c r="P11" s="33">
        <v>16</v>
      </c>
      <c r="Q11" s="20" t="s">
        <v>60</v>
      </c>
    </row>
    <row r="12" spans="1:24" s="11" customFormat="1" ht="64.5" customHeight="1" x14ac:dyDescent="0.25">
      <c r="A12" s="41"/>
      <c r="B12" s="43"/>
      <c r="C12" s="41"/>
      <c r="D12" s="41"/>
      <c r="E12" s="41"/>
      <c r="F12" s="41"/>
      <c r="G12" s="41"/>
      <c r="H12" s="41"/>
      <c r="I12" s="45"/>
      <c r="J12" s="19" t="s">
        <v>56</v>
      </c>
      <c r="K12" s="33">
        <v>46</v>
      </c>
      <c r="L12" s="33">
        <v>46</v>
      </c>
      <c r="M12" s="33">
        <v>50</v>
      </c>
      <c r="N12" s="33">
        <v>50</v>
      </c>
      <c r="O12" s="23">
        <f t="shared" si="1"/>
        <v>1</v>
      </c>
      <c r="P12" s="33">
        <v>67</v>
      </c>
      <c r="Q12" s="20" t="s">
        <v>60</v>
      </c>
    </row>
    <row r="13" spans="1:24" s="11" customFormat="1" ht="126" x14ac:dyDescent="0.25">
      <c r="A13" s="33" t="s">
        <v>38</v>
      </c>
      <c r="B13" s="32" t="s">
        <v>31</v>
      </c>
      <c r="C13" s="33"/>
      <c r="D13" s="33"/>
      <c r="E13" s="33"/>
      <c r="F13" s="33"/>
      <c r="G13" s="33"/>
      <c r="H13" s="33"/>
      <c r="I13" s="25"/>
      <c r="J13" s="2" t="s">
        <v>57</v>
      </c>
      <c r="K13" s="33">
        <v>9</v>
      </c>
      <c r="L13" s="33">
        <v>9.4</v>
      </c>
      <c r="M13" s="33">
        <v>12</v>
      </c>
      <c r="N13" s="33">
        <v>13.2</v>
      </c>
      <c r="O13" s="23">
        <f t="shared" si="1"/>
        <v>1.0999999999999999</v>
      </c>
      <c r="P13" s="33">
        <v>15</v>
      </c>
      <c r="Q13" s="20" t="s">
        <v>68</v>
      </c>
    </row>
    <row r="14" spans="1:24" s="11" customFormat="1" ht="81" customHeight="1" x14ac:dyDescent="0.25">
      <c r="A14" s="33" t="s">
        <v>39</v>
      </c>
      <c r="B14" s="32" t="s">
        <v>32</v>
      </c>
      <c r="C14" s="33"/>
      <c r="D14" s="33"/>
      <c r="E14" s="33"/>
      <c r="F14" s="33"/>
      <c r="G14" s="33"/>
      <c r="H14" s="33"/>
      <c r="I14" s="25"/>
      <c r="J14" s="21" t="s">
        <v>61</v>
      </c>
      <c r="K14" s="30">
        <v>181</v>
      </c>
      <c r="L14" s="30">
        <v>181</v>
      </c>
      <c r="M14" s="30">
        <v>186</v>
      </c>
      <c r="N14" s="30">
        <v>186</v>
      </c>
      <c r="O14" s="29">
        <f t="shared" si="1"/>
        <v>1</v>
      </c>
      <c r="P14" s="30">
        <v>195</v>
      </c>
      <c r="Q14" s="20" t="s">
        <v>60</v>
      </c>
    </row>
    <row r="15" spans="1:24" s="11" customFormat="1" ht="31.5" x14ac:dyDescent="0.25">
      <c r="A15" s="40" t="s">
        <v>40</v>
      </c>
      <c r="B15" s="42" t="s">
        <v>33</v>
      </c>
      <c r="C15" s="55" t="s">
        <v>26</v>
      </c>
      <c r="D15" s="32" t="s">
        <v>15</v>
      </c>
      <c r="E15" s="18">
        <v>185000</v>
      </c>
      <c r="F15" s="18">
        <v>185000</v>
      </c>
      <c r="G15" s="18">
        <v>185000</v>
      </c>
      <c r="H15" s="18">
        <v>183915.85286000001</v>
      </c>
      <c r="I15" s="14">
        <f>H15/F15</f>
        <v>0.99413974518918924</v>
      </c>
      <c r="J15" s="42" t="s">
        <v>54</v>
      </c>
      <c r="K15" s="40">
        <v>14</v>
      </c>
      <c r="L15" s="40">
        <v>14</v>
      </c>
      <c r="M15" s="40">
        <v>15</v>
      </c>
      <c r="N15" s="40">
        <v>15</v>
      </c>
      <c r="O15" s="59">
        <f t="shared" si="1"/>
        <v>1</v>
      </c>
      <c r="P15" s="40">
        <v>18</v>
      </c>
      <c r="Q15" s="57" t="s">
        <v>45</v>
      </c>
      <c r="S15" s="10"/>
      <c r="T15" s="10"/>
      <c r="U15" s="10"/>
      <c r="V15" s="10"/>
      <c r="W15" s="10"/>
      <c r="X15" s="10"/>
    </row>
    <row r="16" spans="1:24" s="11" customFormat="1" ht="51.75" customHeight="1" x14ac:dyDescent="0.25">
      <c r="A16" s="47"/>
      <c r="B16" s="46"/>
      <c r="C16" s="56"/>
      <c r="D16" s="32" t="s">
        <v>15</v>
      </c>
      <c r="E16" s="18">
        <v>2293.6</v>
      </c>
      <c r="F16" s="18">
        <v>2293.6</v>
      </c>
      <c r="G16" s="18">
        <v>2293.6</v>
      </c>
      <c r="H16" s="18">
        <v>2237.0765999999999</v>
      </c>
      <c r="I16" s="14">
        <f t="shared" ref="I16:I25" si="2">H16/F16</f>
        <v>0.97535603418207184</v>
      </c>
      <c r="J16" s="43"/>
      <c r="K16" s="41"/>
      <c r="L16" s="41"/>
      <c r="M16" s="41"/>
      <c r="N16" s="41"/>
      <c r="O16" s="60"/>
      <c r="P16" s="41"/>
      <c r="Q16" s="58"/>
      <c r="S16" s="10"/>
      <c r="T16" s="10"/>
      <c r="U16" s="10"/>
      <c r="V16" s="10"/>
      <c r="W16" s="10"/>
      <c r="X16" s="10"/>
    </row>
    <row r="17" spans="1:24" s="11" customFormat="1" ht="141.75" x14ac:dyDescent="0.25">
      <c r="A17" s="47"/>
      <c r="B17" s="46"/>
      <c r="C17" s="26"/>
      <c r="D17" s="4" t="s">
        <v>47</v>
      </c>
      <c r="E17" s="5">
        <f>SUM(E15:E16)</f>
        <v>187293.6</v>
      </c>
      <c r="F17" s="5">
        <f t="shared" ref="F17:H17" si="3">SUM(F15:F16)</f>
        <v>187293.6</v>
      </c>
      <c r="G17" s="5">
        <f t="shared" si="3"/>
        <v>187293.6</v>
      </c>
      <c r="H17" s="5">
        <f t="shared" si="3"/>
        <v>186152.92946000001</v>
      </c>
      <c r="I17" s="14">
        <f t="shared" si="2"/>
        <v>0.99390971960600905</v>
      </c>
      <c r="J17" s="27" t="s">
        <v>62</v>
      </c>
      <c r="K17" s="30">
        <v>90</v>
      </c>
      <c r="L17" s="30">
        <v>90</v>
      </c>
      <c r="M17" s="30">
        <v>90</v>
      </c>
      <c r="N17" s="30">
        <v>90</v>
      </c>
      <c r="O17" s="29">
        <f t="shared" si="1"/>
        <v>1</v>
      </c>
      <c r="P17" s="30">
        <v>90</v>
      </c>
      <c r="Q17" s="20" t="s">
        <v>60</v>
      </c>
      <c r="S17" s="10"/>
      <c r="T17" s="10"/>
      <c r="U17" s="10"/>
      <c r="V17" s="10"/>
      <c r="W17" s="10"/>
      <c r="X17" s="10"/>
    </row>
    <row r="18" spans="1:24" s="11" customFormat="1" ht="32.25" customHeight="1" x14ac:dyDescent="0.25">
      <c r="A18" s="47"/>
      <c r="B18" s="46"/>
      <c r="C18" s="51" t="s">
        <v>48</v>
      </c>
      <c r="D18" s="4" t="s">
        <v>16</v>
      </c>
      <c r="E18" s="5">
        <f>SUM(E7)</f>
        <v>288940.3</v>
      </c>
      <c r="F18" s="5">
        <f>SUM(F7)</f>
        <v>288940.34198000003</v>
      </c>
      <c r="G18" s="5">
        <f>SUM(G7)</f>
        <v>288940.34198000003</v>
      </c>
      <c r="H18" s="5">
        <f>SUM(H7)</f>
        <v>288940.34198000003</v>
      </c>
      <c r="I18" s="14">
        <f t="shared" si="2"/>
        <v>1</v>
      </c>
      <c r="J18" s="2"/>
      <c r="K18" s="33"/>
      <c r="L18" s="33"/>
      <c r="M18" s="33"/>
      <c r="N18" s="33"/>
      <c r="O18" s="23"/>
      <c r="P18" s="33"/>
      <c r="Q18" s="13"/>
    </row>
    <row r="19" spans="1:24" s="11" customFormat="1" ht="32.25" customHeight="1" x14ac:dyDescent="0.25">
      <c r="A19" s="47"/>
      <c r="B19" s="46"/>
      <c r="C19" s="52"/>
      <c r="D19" s="4" t="s">
        <v>15</v>
      </c>
      <c r="E19" s="5">
        <f>SUM(E8,E15,E16)</f>
        <v>1419091.9000000001</v>
      </c>
      <c r="F19" s="5">
        <f>SUM(F8,F15,F16)</f>
        <v>1419091.9000000001</v>
      </c>
      <c r="G19" s="5">
        <f t="shared" ref="G19" si="4">SUM(G8,G15,G16)</f>
        <v>1419091.9000000001</v>
      </c>
      <c r="H19" s="5">
        <f>SUM(H8,H15,H16)</f>
        <v>1417951.2294600001</v>
      </c>
      <c r="I19" s="14">
        <f t="shared" si="2"/>
        <v>0.99919619684954863</v>
      </c>
      <c r="J19" s="2"/>
      <c r="K19" s="33"/>
      <c r="L19" s="33"/>
      <c r="M19" s="33"/>
      <c r="N19" s="33"/>
      <c r="O19" s="23"/>
      <c r="P19" s="33"/>
      <c r="Q19" s="13"/>
    </row>
    <row r="20" spans="1:24" s="11" customFormat="1" ht="22.5" customHeight="1" x14ac:dyDescent="0.25">
      <c r="A20" s="41"/>
      <c r="B20" s="43"/>
      <c r="C20" s="53"/>
      <c r="D20" s="4" t="s">
        <v>47</v>
      </c>
      <c r="E20" s="5">
        <f>SUM(E18:E19)</f>
        <v>1708032.2000000002</v>
      </c>
      <c r="F20" s="5">
        <f>SUM(F18:F19)</f>
        <v>1708032.2419800002</v>
      </c>
      <c r="G20" s="5">
        <f t="shared" ref="G20" si="5">SUM(G18:G19)</f>
        <v>1708032.2419800002</v>
      </c>
      <c r="H20" s="5">
        <f>SUM(H18:H19)</f>
        <v>1706891.5714400001</v>
      </c>
      <c r="I20" s="14">
        <f t="shared" si="2"/>
        <v>0.99933217271198715</v>
      </c>
      <c r="J20" s="2"/>
      <c r="K20" s="33"/>
      <c r="L20" s="33"/>
      <c r="M20" s="33"/>
      <c r="N20" s="33"/>
      <c r="O20" s="23"/>
      <c r="P20" s="33"/>
      <c r="Q20" s="13"/>
    </row>
    <row r="21" spans="1:24" s="11" customFormat="1" ht="32.25" customHeight="1" x14ac:dyDescent="0.25">
      <c r="A21" s="49" t="s">
        <v>41</v>
      </c>
      <c r="B21" s="50" t="s">
        <v>34</v>
      </c>
      <c r="C21" s="31" t="s">
        <v>58</v>
      </c>
      <c r="D21" s="32" t="s">
        <v>16</v>
      </c>
      <c r="E21" s="18">
        <v>1992565.3988900001</v>
      </c>
      <c r="F21" s="18">
        <v>1992565.4816000001</v>
      </c>
      <c r="G21" s="18">
        <v>1992565.3988900001</v>
      </c>
      <c r="H21" s="18">
        <v>1875494.8114700001</v>
      </c>
      <c r="I21" s="14">
        <f t="shared" si="2"/>
        <v>0.94124626206211603</v>
      </c>
      <c r="J21" s="50" t="s">
        <v>55</v>
      </c>
      <c r="K21" s="54" t="s">
        <v>42</v>
      </c>
      <c r="L21" s="54" t="s">
        <v>42</v>
      </c>
      <c r="M21" s="54" t="s">
        <v>52</v>
      </c>
      <c r="N21" s="54" t="s">
        <v>63</v>
      </c>
      <c r="O21" s="63">
        <f t="shared" ref="O21:O22" si="6">N21/M21</f>
        <v>1.1303030303030304</v>
      </c>
      <c r="P21" s="54" t="s">
        <v>67</v>
      </c>
      <c r="Q21" s="54" t="s">
        <v>45</v>
      </c>
    </row>
    <row r="22" spans="1:24" s="11" customFormat="1" ht="25.5" customHeight="1" x14ac:dyDescent="0.25">
      <c r="A22" s="49"/>
      <c r="B22" s="50"/>
      <c r="C22" s="34" t="s">
        <v>49</v>
      </c>
      <c r="D22" s="4" t="s">
        <v>47</v>
      </c>
      <c r="E22" s="5">
        <f>SUM(E21:E21)</f>
        <v>1992565.3988900001</v>
      </c>
      <c r="F22" s="5">
        <f>SUM(F21:F21)</f>
        <v>1992565.4816000001</v>
      </c>
      <c r="G22" s="5">
        <f>SUM(G21:G21)</f>
        <v>1992565.3988900001</v>
      </c>
      <c r="H22" s="5">
        <f>SUM(H21)</f>
        <v>1875494.8114700001</v>
      </c>
      <c r="I22" s="14">
        <f>H22/F22</f>
        <v>0.94124626206211603</v>
      </c>
      <c r="J22" s="50"/>
      <c r="K22" s="54"/>
      <c r="L22" s="54"/>
      <c r="M22" s="54"/>
      <c r="N22" s="54"/>
      <c r="O22" s="63" t="e">
        <f t="shared" si="6"/>
        <v>#DIV/0!</v>
      </c>
      <c r="P22" s="54"/>
      <c r="Q22" s="54"/>
    </row>
    <row r="23" spans="1:24" s="11" customFormat="1" ht="31.5" x14ac:dyDescent="0.25">
      <c r="A23" s="64" t="s">
        <v>43</v>
      </c>
      <c r="B23" s="64"/>
      <c r="C23" s="65" t="s">
        <v>50</v>
      </c>
      <c r="D23" s="66" t="s">
        <v>18</v>
      </c>
      <c r="E23" s="5">
        <f>SUM(E19)</f>
        <v>1419091.9000000001</v>
      </c>
      <c r="F23" s="5">
        <f>SUM(F19)</f>
        <v>1419091.9000000001</v>
      </c>
      <c r="G23" s="5">
        <f>SUM(G19)</f>
        <v>1419091.9000000001</v>
      </c>
      <c r="H23" s="5">
        <f>SUM(H19)</f>
        <v>1417951.2294600001</v>
      </c>
      <c r="I23" s="14">
        <f t="shared" si="2"/>
        <v>0.99919619684954863</v>
      </c>
      <c r="J23" s="67"/>
      <c r="K23" s="68"/>
      <c r="L23" s="68"/>
      <c r="M23" s="68"/>
      <c r="N23" s="68"/>
      <c r="O23" s="68"/>
      <c r="P23" s="68"/>
      <c r="Q23" s="69"/>
    </row>
    <row r="24" spans="1:24" s="11" customFormat="1" ht="31.5" x14ac:dyDescent="0.25">
      <c r="A24" s="64" t="s">
        <v>17</v>
      </c>
      <c r="B24" s="64"/>
      <c r="C24" s="70"/>
      <c r="D24" s="66" t="s">
        <v>16</v>
      </c>
      <c r="E24" s="5">
        <f>SUM(E18,E22)</f>
        <v>2281505.6988900001</v>
      </c>
      <c r="F24" s="5">
        <f t="shared" ref="F24" si="7">SUM(F18,F22)</f>
        <v>2281505.8235800001</v>
      </c>
      <c r="G24" s="5">
        <f>SUM(G18,G22)</f>
        <v>2281505.7408699999</v>
      </c>
      <c r="H24" s="5">
        <f>SUM(H18,H22)</f>
        <v>2164435.1534500001</v>
      </c>
      <c r="I24" s="14">
        <f t="shared" si="2"/>
        <v>0.94868710440269677</v>
      </c>
      <c r="J24" s="71"/>
      <c r="K24" s="72"/>
      <c r="L24" s="72"/>
      <c r="M24" s="72"/>
      <c r="N24" s="72"/>
      <c r="O24" s="72"/>
      <c r="P24" s="72"/>
      <c r="Q24" s="73"/>
    </row>
    <row r="25" spans="1:24" s="11" customFormat="1" ht="25.5" customHeight="1" x14ac:dyDescent="0.25">
      <c r="A25" s="64" t="s">
        <v>17</v>
      </c>
      <c r="B25" s="64"/>
      <c r="C25" s="74"/>
      <c r="D25" s="66" t="s">
        <v>47</v>
      </c>
      <c r="E25" s="5">
        <f>SUM(E23:E24)</f>
        <v>3700597.59889</v>
      </c>
      <c r="F25" s="5">
        <f t="shared" ref="F25:H25" si="8">SUM(F23:F24)</f>
        <v>3700597.72358</v>
      </c>
      <c r="G25" s="5">
        <f t="shared" si="8"/>
        <v>3700597.6408700002</v>
      </c>
      <c r="H25" s="5">
        <f t="shared" si="8"/>
        <v>3582386.3829100002</v>
      </c>
      <c r="I25" s="14">
        <f t="shared" si="2"/>
        <v>0.9680561494385721</v>
      </c>
      <c r="J25" s="75"/>
      <c r="K25" s="76"/>
      <c r="L25" s="76"/>
      <c r="M25" s="76"/>
      <c r="N25" s="76"/>
      <c r="O25" s="76"/>
      <c r="P25" s="76"/>
      <c r="Q25" s="77"/>
    </row>
    <row r="27" spans="1:24" ht="35.25" customHeight="1" x14ac:dyDescent="0.25">
      <c r="A27" s="39" t="s">
        <v>20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24" ht="32.25" customHeight="1" x14ac:dyDescent="0.25">
      <c r="A28" s="15" t="s">
        <v>21</v>
      </c>
      <c r="B28" s="6"/>
      <c r="C28" s="6"/>
      <c r="D28" s="6"/>
      <c r="E28" s="6"/>
      <c r="F28" s="6"/>
      <c r="G28" s="6"/>
      <c r="H28" s="6"/>
      <c r="I28" s="6"/>
      <c r="J28" s="6"/>
    </row>
    <row r="29" spans="1:24" x14ac:dyDescent="0.25">
      <c r="A29" s="6" t="s">
        <v>46</v>
      </c>
      <c r="E29" s="16"/>
    </row>
    <row r="30" spans="1:24" x14ac:dyDescent="0.25">
      <c r="B30" s="6"/>
      <c r="C30" s="6"/>
      <c r="D30" s="6"/>
      <c r="E30" s="6"/>
      <c r="F30" s="8"/>
      <c r="G30" s="8"/>
      <c r="H30" s="8"/>
      <c r="I30" s="8"/>
      <c r="J30" s="6"/>
    </row>
  </sheetData>
  <mergeCells count="64">
    <mergeCell ref="P7:P9"/>
    <mergeCell ref="Q7:Q9"/>
    <mergeCell ref="B7:B9"/>
    <mergeCell ref="C7:C9"/>
    <mergeCell ref="Q3:Q5"/>
    <mergeCell ref="J7:J9"/>
    <mergeCell ref="K7:K9"/>
    <mergeCell ref="L7:L9"/>
    <mergeCell ref="M7:M9"/>
    <mergeCell ref="N7:N9"/>
    <mergeCell ref="O7:O9"/>
    <mergeCell ref="C15:C16"/>
    <mergeCell ref="L15:L16"/>
    <mergeCell ref="K15:K16"/>
    <mergeCell ref="Q15:Q16"/>
    <mergeCell ref="P21:P22"/>
    <mergeCell ref="O21:O22"/>
    <mergeCell ref="J15:J16"/>
    <mergeCell ref="P15:P16"/>
    <mergeCell ref="O15:O16"/>
    <mergeCell ref="N15:N16"/>
    <mergeCell ref="M15:M16"/>
    <mergeCell ref="J21:J22"/>
    <mergeCell ref="K21:K22"/>
    <mergeCell ref="L21:L22"/>
    <mergeCell ref="M21:M22"/>
    <mergeCell ref="N21:N22"/>
    <mergeCell ref="A21:A22"/>
    <mergeCell ref="B21:B22"/>
    <mergeCell ref="C18:C20"/>
    <mergeCell ref="J23:Q25"/>
    <mergeCell ref="Q21:Q22"/>
    <mergeCell ref="C23:C25"/>
    <mergeCell ref="A27:J27"/>
    <mergeCell ref="G3:G5"/>
    <mergeCell ref="A11:A12"/>
    <mergeCell ref="B11:B12"/>
    <mergeCell ref="H11:H12"/>
    <mergeCell ref="I11:I12"/>
    <mergeCell ref="B15:B20"/>
    <mergeCell ref="A15:A20"/>
    <mergeCell ref="C11:C12"/>
    <mergeCell ref="D11:D12"/>
    <mergeCell ref="E11:E12"/>
    <mergeCell ref="F11:F12"/>
    <mergeCell ref="G11:G12"/>
    <mergeCell ref="A3:A5"/>
    <mergeCell ref="A23:B25"/>
    <mergeCell ref="A7:A8"/>
    <mergeCell ref="A1:O2"/>
    <mergeCell ref="P1:P2"/>
    <mergeCell ref="F3:F5"/>
    <mergeCell ref="H3:H5"/>
    <mergeCell ref="I3:I5"/>
    <mergeCell ref="E3:E5"/>
    <mergeCell ref="K4:L4"/>
    <mergeCell ref="M4:N4"/>
    <mergeCell ref="O4:O5"/>
    <mergeCell ref="J3:J5"/>
    <mergeCell ref="P4:P5"/>
    <mergeCell ref="D3:D5"/>
    <mergeCell ref="B3:B5"/>
    <mergeCell ref="K3:P3"/>
    <mergeCell ref="C3:C5"/>
  </mergeCells>
  <phoneticPr fontId="0" type="noConversion"/>
  <printOptions horizontalCentered="1"/>
  <pageMargins left="0.39370078740157483" right="0.39370078740157483" top="0.39370078740157483" bottom="0.19685039370078741" header="0.31496062992125984" footer="0.31496062992125984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2021-03-09T14:13:41Z</dcterms:modified>
</cp:coreProperties>
</file>